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8595" windowHeight="4680"/>
  </bookViews>
  <sheets>
    <sheet name="List1" sheetId="1" r:id="rId1"/>
    <sheet name="List2" sheetId="2" r:id="rId2"/>
    <sheet name="List3" sheetId="3" r:id="rId3"/>
  </sheets>
  <calcPr calcId="125725"/>
</workbook>
</file>

<file path=xl/calcChain.xml><?xml version="1.0" encoding="utf-8"?>
<calcChain xmlns="http://schemas.openxmlformats.org/spreadsheetml/2006/main">
  <c r="D21" i="1"/>
  <c r="D23"/>
  <c r="D24"/>
  <c r="C21"/>
  <c r="D22"/>
  <c r="D20"/>
  <c r="D13"/>
  <c r="D12"/>
  <c r="D11"/>
  <c r="D10"/>
  <c r="D9"/>
  <c r="D8"/>
  <c r="D7"/>
  <c r="D6"/>
  <c r="D5"/>
  <c r="C24"/>
  <c r="C23"/>
  <c r="C7"/>
  <c r="B25"/>
  <c r="B17" s="1"/>
  <c r="C22"/>
  <c r="C20"/>
  <c r="C11"/>
  <c r="C13"/>
  <c r="C12"/>
  <c r="C10"/>
  <c r="C9"/>
  <c r="C8"/>
  <c r="C6"/>
  <c r="C5"/>
  <c r="B14"/>
  <c r="B2" s="1"/>
  <c r="C25" l="1"/>
  <c r="C14"/>
  <c r="B16" s="1"/>
  <c r="B27" l="1"/>
  <c r="B28" s="1"/>
</calcChain>
</file>

<file path=xl/sharedStrings.xml><?xml version="1.0" encoding="utf-8"?>
<sst xmlns="http://schemas.openxmlformats.org/spreadsheetml/2006/main" count="27" uniqueCount="24">
  <si>
    <t>Issue 2 - PR Campaign, Image</t>
  </si>
  <si>
    <t>Issue 4 - Financial Audit</t>
  </si>
  <si>
    <t>Issue 1 - Lawsuit, Harmful Effects</t>
  </si>
  <si>
    <t>Issue 5 - Competion Is Headhunting</t>
  </si>
  <si>
    <t>Issue 6 - Workers on Strike</t>
  </si>
  <si>
    <t>Issues and Projects - Part 1:</t>
  </si>
  <si>
    <t>Issues and Projects - Part 2:</t>
  </si>
  <si>
    <t>Issue 7 - New Trucks</t>
  </si>
  <si>
    <t>Issue 8 - IT Network</t>
  </si>
  <si>
    <t>Issue 9 - New Features, R&amp;D</t>
  </si>
  <si>
    <t>Issue 10 - Economic Espionage</t>
  </si>
  <si>
    <t>Issue 12 - Community</t>
  </si>
  <si>
    <t>Issue 13 - Hiring New Employees</t>
  </si>
  <si>
    <t>Issue 14 - Warehouses</t>
  </si>
  <si>
    <t>Sum</t>
  </si>
  <si>
    <t>Percentage of resources left</t>
  </si>
  <si>
    <t>Gained Percentage</t>
  </si>
  <si>
    <t>Invested Percentage</t>
  </si>
  <si>
    <t>Closing Resources</t>
  </si>
  <si>
    <t>Issue 3 - Advertisement</t>
  </si>
  <si>
    <t>Initial Resources for the 2nd Round</t>
  </si>
  <si>
    <t>Initial Resources for the 1st Round</t>
  </si>
  <si>
    <t>Issue 11 - Imitation, Lawsuit</t>
  </si>
  <si>
    <t>Outcomes</t>
  </si>
</sst>
</file>

<file path=xl/styles.xml><?xml version="1.0" encoding="utf-8"?>
<styleSheet xmlns="http://schemas.openxmlformats.org/spreadsheetml/2006/main">
  <numFmts count="1">
    <numFmt numFmtId="164" formatCode="0_ ;[Red]\-0\ "/>
  </numFmts>
  <fonts count="2">
    <font>
      <sz val="11"/>
      <color theme="1"/>
      <name val="Calibri"/>
      <family val="2"/>
      <charset val="238"/>
      <scheme val="minor"/>
    </font>
    <font>
      <b/>
      <sz val="11"/>
      <color theme="1"/>
      <name val="Calibri"/>
      <family val="2"/>
      <charset val="238"/>
      <scheme val="minor"/>
    </font>
  </fonts>
  <fills count="2">
    <fill>
      <patternFill patternType="none"/>
    </fill>
    <fill>
      <patternFill patternType="gray125"/>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26">
    <xf numFmtId="0" fontId="0" fillId="0" borderId="0" xfId="0"/>
    <xf numFmtId="0" fontId="1" fillId="0" borderId="0" xfId="0" applyFont="1"/>
    <xf numFmtId="164" fontId="0" fillId="0" borderId="0" xfId="0" applyNumberFormat="1"/>
    <xf numFmtId="164" fontId="1" fillId="0" borderId="0" xfId="0" applyNumberFormat="1" applyFont="1"/>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1" fillId="0" borderId="4" xfId="0" applyFont="1" applyBorder="1"/>
    <xf numFmtId="0" fontId="1" fillId="0" borderId="0" xfId="0" applyFont="1" applyBorder="1"/>
    <xf numFmtId="164" fontId="0" fillId="0" borderId="0" xfId="0" applyNumberFormat="1" applyBorder="1"/>
    <xf numFmtId="0" fontId="1" fillId="0" borderId="6" xfId="0" applyFont="1" applyBorder="1"/>
    <xf numFmtId="164" fontId="1" fillId="0" borderId="7" xfId="0" applyNumberFormat="1" applyFont="1" applyBorder="1"/>
    <xf numFmtId="164" fontId="0" fillId="0" borderId="2" xfId="0" applyNumberFormat="1" applyBorder="1"/>
    <xf numFmtId="1" fontId="1" fillId="0" borderId="1" xfId="0" applyNumberFormat="1" applyFont="1" applyBorder="1"/>
    <xf numFmtId="1" fontId="1" fillId="0" borderId="3" xfId="0" applyNumberFormat="1" applyFont="1" applyBorder="1"/>
    <xf numFmtId="1" fontId="1" fillId="0" borderId="6" xfId="0" applyNumberFormat="1" applyFont="1" applyBorder="1"/>
    <xf numFmtId="9" fontId="1" fillId="0" borderId="8" xfId="0" applyNumberFormat="1" applyFont="1" applyBorder="1"/>
    <xf numFmtId="0" fontId="1" fillId="0" borderId="5" xfId="0" applyFont="1" applyFill="1" applyBorder="1"/>
    <xf numFmtId="0" fontId="0" fillId="0" borderId="5" xfId="0" applyBorder="1" applyAlignment="1">
      <alignment wrapText="1"/>
    </xf>
    <xf numFmtId="0" fontId="1" fillId="0" borderId="8" xfId="0" applyFont="1" applyBorder="1" applyAlignment="1">
      <alignment wrapText="1"/>
    </xf>
    <xf numFmtId="0" fontId="1" fillId="0" borderId="0" xfId="0" applyFont="1" applyAlignment="1">
      <alignment wrapText="1"/>
    </xf>
    <xf numFmtId="0" fontId="1" fillId="0" borderId="3" xfId="0" applyFont="1" applyBorder="1" applyAlignment="1">
      <alignment wrapText="1"/>
    </xf>
    <xf numFmtId="0" fontId="0" fillId="0" borderId="8" xfId="0" applyBorder="1" applyAlignment="1">
      <alignment wrapText="1"/>
    </xf>
  </cellXfs>
  <cellStyles count="1">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28"/>
  <sheetViews>
    <sheetView tabSelected="1" topLeftCell="A15" workbookViewId="0">
      <selection activeCell="C25" sqref="C25"/>
    </sheetView>
  </sheetViews>
  <sheetFormatPr defaultRowHeight="15"/>
  <cols>
    <col min="1" max="1" width="31.42578125" customWidth="1"/>
    <col min="2" max="2" width="34.42578125" customWidth="1"/>
    <col min="3" max="3" width="22.7109375" customWidth="1"/>
    <col min="4" max="4" width="86.5703125" customWidth="1"/>
  </cols>
  <sheetData>
    <row r="1" spans="1:4">
      <c r="A1" s="4" t="s">
        <v>21</v>
      </c>
      <c r="B1" s="5">
        <v>126</v>
      </c>
      <c r="C1" s="5"/>
      <c r="D1" s="6"/>
    </row>
    <row r="2" spans="1:4">
      <c r="A2" s="7" t="s">
        <v>15</v>
      </c>
      <c r="B2" s="8">
        <f>IF(B14&gt;100,"You have spent too many resources",100-B14)</f>
        <v>0</v>
      </c>
      <c r="C2" s="8"/>
      <c r="D2" s="9"/>
    </row>
    <row r="3" spans="1:4">
      <c r="A3" s="7"/>
      <c r="B3" s="8"/>
      <c r="C3" s="8"/>
      <c r="D3" s="9"/>
    </row>
    <row r="4" spans="1:4">
      <c r="A4" s="10" t="s">
        <v>5</v>
      </c>
      <c r="B4" s="11" t="s">
        <v>17</v>
      </c>
      <c r="C4" s="11" t="s">
        <v>16</v>
      </c>
      <c r="D4" s="20" t="s">
        <v>23</v>
      </c>
    </row>
    <row r="5" spans="1:4" ht="30">
      <c r="A5" s="7" t="s">
        <v>2</v>
      </c>
      <c r="B5" s="12">
        <v>13</v>
      </c>
      <c r="C5" s="12">
        <f>IF(B5&gt;8,B5+11,-6)</f>
        <v>24</v>
      </c>
      <c r="D5" s="21" t="str">
        <f>IF(B5&gt;8,"You have won at the court. What is more, the evidence your lawyers presented were so strong that it helped to maintain a better image of “The Company”.","Your lawyers have lost at the court. The company had to pay damages to its customers, it was very expensive.")</f>
        <v>You have won at the court. What is more, the evidence your lawyers presented were so strong that it helped to maintain a better image of “The Company”.</v>
      </c>
    </row>
    <row r="6" spans="1:4">
      <c r="A6" s="7" t="s">
        <v>0</v>
      </c>
      <c r="B6" s="12">
        <v>15</v>
      </c>
      <c r="C6" s="12">
        <f>IF(B6&gt;5,B6*1.5,B6*0.8)</f>
        <v>22.5</v>
      </c>
      <c r="D6" s="21" t="str">
        <f>IF(B6&gt;5,"Your PR campaign has been successful, people perceive the company in better light. ","The campaign has been unsuccessful, it did not get enough publicity and almost no one noticed it.")</f>
        <v xml:space="preserve">Your PR campaign has been successful, people perceive the company in better light. </v>
      </c>
    </row>
    <row r="7" spans="1:4">
      <c r="A7" s="7" t="s">
        <v>19</v>
      </c>
      <c r="B7" s="12">
        <v>16</v>
      </c>
      <c r="C7" s="12">
        <f>IF(B7&gt;12,B7*2,B7*0.7)</f>
        <v>32</v>
      </c>
      <c r="D7" s="21" t="str">
        <f>IF(B7&gt;12,"The campaign has been a huge success, sales are rising significantly.","The campaign has been underpaid; it did not attract many new customers.")</f>
        <v>The campaign has been a huge success, sales are rising significantly.</v>
      </c>
    </row>
    <row r="8" spans="1:4" ht="30">
      <c r="A8" s="7" t="s">
        <v>1</v>
      </c>
      <c r="B8" s="12">
        <v>16</v>
      </c>
      <c r="C8" s="12">
        <f>IF(B8&gt;10,B8+2,-10)</f>
        <v>18</v>
      </c>
      <c r="D8" s="21" t="str">
        <f>IF(B8&gt;10,"Your accounts were in a really bad shape, but you have acted just in time and saved some money.","The audit did not discover any inconveniences because it was not funded properly. But the department of taxation found serious flaws and “The Company” has to pay a fine.")</f>
        <v>Your accounts were in a really bad shape, but you have acted just in time and saved some money.</v>
      </c>
    </row>
    <row r="9" spans="1:4" ht="30">
      <c r="A9" s="7" t="s">
        <v>3</v>
      </c>
      <c r="B9" s="12">
        <v>4</v>
      </c>
      <c r="C9" s="12">
        <f>IF(B9&gt;6,B9+5,-4)</f>
        <v>-4</v>
      </c>
      <c r="D9" s="21" t="str">
        <f>IF(B9&gt;6,"You have motivated your managers to stay and work harder. Enjoy the profit!","It has not been enough, some of your managers left the company and it will be difficult to replace them.")</f>
        <v>It has not been enough, some of your managers left the company and it will be difficult to replace them.</v>
      </c>
    </row>
    <row r="10" spans="1:4" ht="30">
      <c r="A10" s="7" t="s">
        <v>4</v>
      </c>
      <c r="B10" s="12">
        <v>10</v>
      </c>
      <c r="C10" s="12">
        <f>IF(B10&gt;14,B10*1.3,-10)</f>
        <v>-10</v>
      </c>
      <c r="D10" s="21" t="str">
        <f>IF(B10&gt;14,"The strike has been called off; your workers are satisfied and work hard to repay your generosity. ","Negotiations have failed, they went on strike and you lost some skilled employees as well. Production is poor.")</f>
        <v>Negotiations have failed, they went on strike and you lost some skilled employees as well. Production is poor.</v>
      </c>
    </row>
    <row r="11" spans="1:4" ht="30">
      <c r="A11" s="7" t="s">
        <v>7</v>
      </c>
      <c r="B11" s="12">
        <v>4</v>
      </c>
      <c r="C11" s="12">
        <f>IF(B11&gt;15,B11*1.3,B11*0.6-3)</f>
        <v>-0.60000000000000009</v>
      </c>
      <c r="D11" s="21" t="str">
        <f>IF(B11&gt;15,"You invested a lot but it was worth. Transportation works perfectly.","Your trucks are in terrible state, goods are distributed with problems. Customers and your business partners are angry.")</f>
        <v>Your trucks are in terrible state, goods are distributed with problems. Customers and your business partners are angry.</v>
      </c>
    </row>
    <row r="12" spans="1:4" ht="30">
      <c r="A12" s="7" t="s">
        <v>8</v>
      </c>
      <c r="B12" s="12">
        <v>2</v>
      </c>
      <c r="C12" s="12">
        <f>IF(B12&gt;14,22,-11+B12*0.6)</f>
        <v>-9.8000000000000007</v>
      </c>
      <c r="D12" s="21" t="str">
        <f>IF(B12&gt;14,"Hackers attacked your competition rather than your secure network. Your sales have improved.","The company network has been breached by hackers; you have lost a lot of money and credibility as well.")</f>
        <v>The company network has been breached by hackers; you have lost a lot of money and credibility as well.</v>
      </c>
    </row>
    <row r="13" spans="1:4">
      <c r="A13" s="7" t="s">
        <v>9</v>
      </c>
      <c r="B13" s="12">
        <v>20</v>
      </c>
      <c r="C13" s="12">
        <f>IF(B13&gt;8,B13*1.3+5,B13*0.5-1)</f>
        <v>31</v>
      </c>
      <c r="D13" s="21" t="str">
        <f>IF(B13&gt;8,"The product is a cutting edge piece of technology, you make the trends and profit as well.","Your competition offers more innovative products. Sales are not that good.")</f>
        <v>The product is a cutting edge piece of technology, you make the trends and profit as well.</v>
      </c>
    </row>
    <row r="14" spans="1:4" s="1" customFormat="1">
      <c r="A14" s="13" t="s">
        <v>14</v>
      </c>
      <c r="B14" s="14">
        <f>SUM(B5:B13)</f>
        <v>100</v>
      </c>
      <c r="C14" s="14">
        <f>SUM(C5:C13)</f>
        <v>103.10000000000001</v>
      </c>
      <c r="D14" s="22"/>
    </row>
    <row r="15" spans="1:4" s="1" customFormat="1">
      <c r="B15" s="3"/>
      <c r="C15" s="2"/>
      <c r="D15" s="23"/>
    </row>
    <row r="16" spans="1:4" s="1" customFormat="1">
      <c r="A16" s="4" t="s">
        <v>20</v>
      </c>
      <c r="B16" s="15">
        <f>(C14+B2)/100*B1</f>
        <v>129.90600000000001</v>
      </c>
      <c r="C16" s="15"/>
      <c r="D16" s="24"/>
    </row>
    <row r="17" spans="1:4">
      <c r="A17" s="7" t="s">
        <v>15</v>
      </c>
      <c r="B17" s="12">
        <f>IF(B25&gt;100,"You have spent too many resources",100-B25)</f>
        <v>0</v>
      </c>
      <c r="C17" s="8"/>
      <c r="D17" s="21"/>
    </row>
    <row r="18" spans="1:4">
      <c r="A18" s="7"/>
      <c r="B18" s="8"/>
      <c r="C18" s="8"/>
      <c r="D18" s="21"/>
    </row>
    <row r="19" spans="1:4">
      <c r="A19" s="10" t="s">
        <v>6</v>
      </c>
      <c r="B19" s="12"/>
      <c r="C19" s="12"/>
      <c r="D19" s="21"/>
    </row>
    <row r="20" spans="1:4">
      <c r="A20" s="7" t="s">
        <v>10</v>
      </c>
      <c r="B20" s="12">
        <v>0</v>
      </c>
      <c r="C20" s="12">
        <f>IF(B20&gt;15,B20*1.5,0)</f>
        <v>0</v>
      </c>
      <c r="D20" s="21" t="str">
        <f>IF(B20&gt;15,"Now you know about their plans, you will reap the fruits of their effort.", "Badly funded or not funded at all!You have not gained any advantage.")</f>
        <v>Badly funded or not funded at all!You have not gained any advantage.</v>
      </c>
    </row>
    <row r="21" spans="1:4">
      <c r="A21" s="7" t="s">
        <v>22</v>
      </c>
      <c r="B21" s="12">
        <v>30</v>
      </c>
      <c r="C21" s="12">
        <f>IF(B21&gt;22,B21*1.3,B21*0.3)</f>
        <v>39</v>
      </c>
      <c r="D21" s="21" t="str">
        <f>IF(B21&gt;22,"Your lawyers have crushed your competition and they have to pay fines as well, well done!","Your lawyers have failed or done nothing at all. Competition has literally stolen most of your effort.")</f>
        <v>Your lawyers have crushed your competition and they have to pay fines as well, well done!</v>
      </c>
    </row>
    <row r="22" spans="1:4" ht="30">
      <c r="A22" s="7" t="s">
        <v>11</v>
      </c>
      <c r="B22" s="12">
        <v>20</v>
      </c>
      <c r="C22" s="12">
        <f>IF(B22&gt;25,B22*1.4,B22*0.8)</f>
        <v>16</v>
      </c>
      <c r="D22" s="21" t="str">
        <f>IF(B22&gt;25,"Your community is strong, they help you in every possible way, and they love and worship “The Product”.","Some people talk about “The Product” but not many, R&amp;D teams have to do all the troubleshooting themselves.")</f>
        <v>Some people talk about “The Product” but not many, R&amp;D teams have to do all the troubleshooting themselves.</v>
      </c>
    </row>
    <row r="23" spans="1:4" ht="30">
      <c r="A23" s="7" t="s">
        <v>12</v>
      </c>
      <c r="B23" s="12">
        <v>32</v>
      </c>
      <c r="C23" s="12">
        <f>IF(B23&gt;12,B23+7,B23*0.7)</f>
        <v>39</v>
      </c>
      <c r="D23" s="21" t="str">
        <f>IF(B23&gt;12,"You have hired some new experts that will help you; what is more, your competition has lost them!","You have hired some promising graduates but no big names.")</f>
        <v>You have hired some new experts that will help you; what is more, your competition has lost them!</v>
      </c>
    </row>
    <row r="24" spans="1:4" ht="30">
      <c r="A24" s="7" t="s">
        <v>13</v>
      </c>
      <c r="B24" s="12">
        <v>18</v>
      </c>
      <c r="C24" s="12">
        <f>IF(B24&gt;14,B24*1.3,-10)</f>
        <v>23.400000000000002</v>
      </c>
      <c r="D24" s="21" t="str">
        <f>IF(B24&gt;14,"Your warehouses have been repaired, on top of that, shipping of goods is much faster than before.","One of your warehouses has collapsed. No one was hurt but the financial loss is significant.")</f>
        <v>Your warehouses have been repaired, on top of that, shipping of goods is much faster than before.</v>
      </c>
    </row>
    <row r="25" spans="1:4">
      <c r="A25" s="13" t="s">
        <v>14</v>
      </c>
      <c r="B25" s="14">
        <f>SUM(B20:B24)</f>
        <v>100</v>
      </c>
      <c r="C25" s="14">
        <f>SUM(C20:C24)</f>
        <v>117.4</v>
      </c>
      <c r="D25" s="25"/>
    </row>
    <row r="27" spans="1:4">
      <c r="A27" s="16" t="s">
        <v>18</v>
      </c>
      <c r="B27" s="17">
        <f>(C25+B17)/100*B16</f>
        <v>152.50964400000004</v>
      </c>
    </row>
    <row r="28" spans="1:4">
      <c r="A28" s="18" t="s">
        <v>16</v>
      </c>
      <c r="B28" s="19">
        <f>B27/B1-1</f>
        <v>0.21039400000000019</v>
      </c>
    </row>
  </sheetData>
  <conditionalFormatting sqref="C5">
    <cfRule type="iconSet" priority="18">
      <iconSet iconSet="3Symbols2">
        <cfvo type="percent" val="0"/>
        <cfvo type="num" val="7.5" gte="0"/>
        <cfvo type="num" val="8" gte="0"/>
      </iconSet>
    </cfRule>
  </conditionalFormatting>
  <conditionalFormatting sqref="C6">
    <cfRule type="iconSet" priority="26">
      <iconSet iconSet="3Symbols2">
        <cfvo type="percent" val="0"/>
        <cfvo type="num" val="4.5" gte="0"/>
        <cfvo type="num" val="5" gte="0"/>
      </iconSet>
    </cfRule>
  </conditionalFormatting>
  <conditionalFormatting sqref="C7">
    <cfRule type="iconSet" priority="22">
      <iconSet iconSet="3Symbols2">
        <cfvo type="percent" val="0"/>
        <cfvo type="num" val="11.5" gte="0"/>
        <cfvo type="num" val="12" gte="0"/>
      </iconSet>
    </cfRule>
  </conditionalFormatting>
  <conditionalFormatting sqref="C8">
    <cfRule type="iconSet" priority="21">
      <iconSet iconSet="3Symbols2">
        <cfvo type="percent" val="0"/>
        <cfvo type="num" val="9.5"/>
        <cfvo type="num" val="10"/>
      </iconSet>
    </cfRule>
  </conditionalFormatting>
  <conditionalFormatting sqref="C9">
    <cfRule type="iconSet" priority="20">
      <iconSet iconSet="3Symbols2">
        <cfvo type="percent" val="0"/>
        <cfvo type="num" val="5.5" gte="0"/>
        <cfvo type="num" val="6" gte="0"/>
      </iconSet>
    </cfRule>
  </conditionalFormatting>
  <conditionalFormatting sqref="C10">
    <cfRule type="iconSet" priority="19">
      <iconSet iconSet="3Symbols2">
        <cfvo type="percent" val="0"/>
        <cfvo type="num" val="13.5" gte="0"/>
        <cfvo type="num" val="14" gte="0"/>
      </iconSet>
    </cfRule>
  </conditionalFormatting>
  <conditionalFormatting sqref="C11">
    <cfRule type="iconSet" priority="17">
      <iconSet iconSet="3Symbols2">
        <cfvo type="percent" val="0"/>
        <cfvo type="num" val="14.5" gte="0"/>
        <cfvo type="num" val="15" gte="0"/>
      </iconSet>
    </cfRule>
  </conditionalFormatting>
  <conditionalFormatting sqref="C12">
    <cfRule type="iconSet" priority="16">
      <iconSet iconSet="3Symbols2">
        <cfvo type="percent" val="0"/>
        <cfvo type="num" val="13.5" gte="0"/>
        <cfvo type="num" val="14" gte="0"/>
      </iconSet>
    </cfRule>
  </conditionalFormatting>
  <conditionalFormatting sqref="C13">
    <cfRule type="iconSet" priority="15">
      <iconSet iconSet="3Symbols2">
        <cfvo type="percent" val="0"/>
        <cfvo type="num" val="7.5" gte="0"/>
        <cfvo type="num" val="8" gte="0"/>
      </iconSet>
    </cfRule>
  </conditionalFormatting>
  <conditionalFormatting sqref="C19">
    <cfRule type="iconSet" priority="12">
      <iconSet iconSet="3Symbols2">
        <cfvo type="percent" val="0"/>
        <cfvo type="num" val="7.5" gte="0"/>
        <cfvo type="num" val="8" gte="0"/>
      </iconSet>
    </cfRule>
  </conditionalFormatting>
  <conditionalFormatting sqref="C20">
    <cfRule type="iconSet" priority="11">
      <iconSet iconSet="3Symbols2">
        <cfvo type="percent" val="0"/>
        <cfvo type="num" val="14.5" gte="0"/>
        <cfvo type="num" val="15" gte="0"/>
      </iconSet>
    </cfRule>
  </conditionalFormatting>
  <conditionalFormatting sqref="C21">
    <cfRule type="iconSet" priority="10">
      <iconSet iconSet="3Symbols2">
        <cfvo type="percent" val="0"/>
        <cfvo type="num" val="21.5" gte="0"/>
        <cfvo type="num" val="22" gte="0"/>
      </iconSet>
    </cfRule>
  </conditionalFormatting>
  <conditionalFormatting sqref="C22">
    <cfRule type="iconSet" priority="9">
      <iconSet iconSet="3Symbols2">
        <cfvo type="percent" val="0"/>
        <cfvo type="num" val="24.5" gte="0"/>
        <cfvo type="num" val="25" gte="0"/>
      </iconSet>
    </cfRule>
  </conditionalFormatting>
  <conditionalFormatting sqref="C23">
    <cfRule type="iconSet" priority="8">
      <iconSet iconSet="3Symbols2">
        <cfvo type="percent" val="0"/>
        <cfvo type="num" val="11.5" gte="0"/>
        <cfvo type="num" val="12" gte="0"/>
      </iconSet>
    </cfRule>
  </conditionalFormatting>
  <conditionalFormatting sqref="C24">
    <cfRule type="iconSet" priority="7">
      <iconSet iconSet="3Symbols2">
        <cfvo type="percent" val="0"/>
        <cfvo type="num" val="13.5" gte="0"/>
        <cfvo type="num" val="14" gte="0"/>
      </iconSet>
    </cfRule>
  </conditionalFormatting>
  <conditionalFormatting sqref="C14">
    <cfRule type="iconSet" priority="6">
      <iconSet>
        <cfvo type="percent" val="0"/>
        <cfvo type="num" val="$B$14"/>
        <cfvo type="num" val="$B$14" gte="0"/>
      </iconSet>
    </cfRule>
  </conditionalFormatting>
  <conditionalFormatting sqref="B27">
    <cfRule type="iconSet" priority="5">
      <iconSet>
        <cfvo type="percent" val="0"/>
        <cfvo type="num" val="$B$1*0.9" gte="0"/>
        <cfvo type="num" val="$B$1*1.1" gte="0"/>
      </iconSet>
    </cfRule>
  </conditionalFormatting>
  <conditionalFormatting sqref="C25">
    <cfRule type="iconSet" priority="1">
      <iconSet>
        <cfvo type="percent" val="0"/>
        <cfvo type="num" val="$B$25"/>
        <cfvo type="num" val="$B$25" gte="0"/>
      </iconSet>
    </cfRule>
  </conditionalFormatting>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2016-03-21T17:34:15Z</dcterms:created>
  <dcterms:modified xsi:type="dcterms:W3CDTF">2016-03-21T17:34:18Z</dcterms:modified>
</cp:coreProperties>
</file>